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rawc\OneDrive\Desktop\"/>
    </mc:Choice>
  </mc:AlternateContent>
  <xr:revisionPtr revIDLastSave="0" documentId="13_ncr:1_{F1ABEFFC-FD4E-46F3-A9C6-946390AAD84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aździernik 2018 - styczeń 2023" sheetId="1" r:id="rId1"/>
    <sheet name="Październik 2018 - styczeń 2024" sheetId="2" r:id="rId2"/>
    <sheet name="Zmiany na ucz. vs w gospodar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3" l="1"/>
  <c r="F22" i="3" s="1"/>
  <c r="D20" i="3"/>
  <c r="D22" i="3"/>
  <c r="G23" i="2"/>
  <c r="G25" i="2" s="1"/>
  <c r="G27" i="2" s="1"/>
  <c r="G29" i="2" s="1"/>
  <c r="C11" i="2"/>
  <c r="D13" i="1"/>
  <c r="D12" i="1"/>
  <c r="D11" i="1"/>
  <c r="D10" i="1"/>
  <c r="G17" i="1"/>
  <c r="G19" i="1" s="1"/>
  <c r="G21" i="1" s="1"/>
</calcChain>
</file>

<file path=xl/sharedStrings.xml><?xml version="1.0" encoding="utf-8"?>
<sst xmlns="http://schemas.openxmlformats.org/spreadsheetml/2006/main" count="120" uniqueCount="90">
  <si>
    <t>Profesor</t>
  </si>
  <si>
    <t>Profesor uczelni</t>
  </si>
  <si>
    <t>Adiunkt</t>
  </si>
  <si>
    <t>Asystent/wykładowca</t>
  </si>
  <si>
    <t>Ceny po 2019</t>
  </si>
  <si>
    <t>Ceny po 2020</t>
  </si>
  <si>
    <t>Ceny po 2021</t>
  </si>
  <si>
    <t>Ceny po 2022</t>
  </si>
  <si>
    <t>https://www.money.pl/gospodarka/gus-odkryl-karty-sa-najnowsze-dane-o-inflacji-w-polsce-6852231689153440a.html</t>
  </si>
  <si>
    <t>https://twitter.com/MEIN_GOV_PL/status/1611030698940416003</t>
  </si>
  <si>
    <t>Obliczenia dotyczące inflacji</t>
  </si>
  <si>
    <t>https://serwisy.gazetaprawna.pl/edukacja/artykuly/1168272,ustawa-gowina-podwyzki-dla-pracownikow-uczelni.html</t>
  </si>
  <si>
    <t>Źródła danych</t>
  </si>
  <si>
    <t>(inflacja za 2022 r. szacowana według danych GUS dotyczących grudnia 2022 r.)</t>
  </si>
  <si>
    <t>https://stat.gov.pl/obszary-tematyczne/ceny-handel/wskazniki-cen/wskazniki-cen-towarow-i-uslug-konsumpcyjnych-pot-inflacja-/miesieczne-wskazniki-cen-towarow-i-uslug-konsumpcyjnych-od-1982-roku/</t>
  </si>
  <si>
    <t>Inflacja w grudniu 2019 (%)</t>
  </si>
  <si>
    <t>Inflacja w grudniu 2020 (%)</t>
  </si>
  <si>
    <t>Inflacja w grudniu 2021 (%)</t>
  </si>
  <si>
    <t>Inflacja w grudniu 2022 (%)</t>
  </si>
  <si>
    <t>Nominalny wzrost wynagrodzenia
między paźdz. 2018 a styczniem 2023 r.</t>
  </si>
  <si>
    <t>Inflacja między grudniem 2018
a grudniem 2022 r. (procent składany)</t>
  </si>
  <si>
    <t>Minimalne wynagrodzenie zasadnicze w październiku 2018 r. (brutto)</t>
  </si>
  <si>
    <t>Minimalne wynagrodzenie zasadnicze w styczniu 2023 r. (brutto)</t>
  </si>
  <si>
    <t>Autor obliczeń: Stanisław Krawczyk</t>
  </si>
  <si>
    <t>stanislawkrawczyk.pl</t>
  </si>
  <si>
    <t>Ceny w grudniu 2018 r.</t>
  </si>
  <si>
    <t>Realna zmiana wynagrodzenia*
od grudnia 2018 do grudnia 2022 r.</t>
  </si>
  <si>
    <t>* Liczona według wzoru: spadek = 1 - (1 + wzrost) / (1 + inflacja)</t>
  </si>
  <si>
    <t>(a) dla 100% inflacji i 0% wzrostu wyszedłby spadek 50%,</t>
  </si>
  <si>
    <t>(b) dla 200% inflacji i 0% wzrostu wyszedłby spadek ok. 67%,</t>
  </si>
  <si>
    <t>(a) spadek = 1 - (1 + 0) / (1 + 1) = 1 - 1/2 = 50%</t>
  </si>
  <si>
    <t>(b) spadek = 1 - (1 + 0) / (1 + 2) = 1 - 1/3 = ok. 67%</t>
  </si>
  <si>
    <t>(c) spadek = 1 - (1 + 12,5%) / (1 + 34,1%) = 1 - 112,5% / 134,1% =  1 - ok. 83,9% = ok. 16,1%</t>
  </si>
  <si>
    <t>Minimalne wynagrodzenie zasadnicze w styczniu 2024 r. (brutto)</t>
  </si>
  <si>
    <t>Tytuł/stanowisko</t>
  </si>
  <si>
    <t>Profesor (tytuł)</t>
  </si>
  <si>
    <t>83% wynagrodzenia osoby z tytułem profesora</t>
  </si>
  <si>
    <t>73% wynagrodzenia osoby z tytułem profesora</t>
  </si>
  <si>
    <t>50% wynagrodzenia osoby z tytułem profesora</t>
  </si>
  <si>
    <t>Nominalny wzrost ww. wynagrodzenia
między październikiem 2018 a styczniem 2024 r.</t>
  </si>
  <si>
    <t>Inflacja między grudniem 2018
a grudniem 2023 r. (procent składany)</t>
  </si>
  <si>
    <t>Realna zmiana wynagrodzenia*
od grudnia 2018 do grudnia 2023 r.</t>
  </si>
  <si>
    <t>Ponadto po pięciu latach pracy (wliczają się w to 4 lata studiów doktoranckich) doliczany jest dodatek stażowy (1% za rok pracy, maksymalnie 20%), przy odpowiednim stażu uzyskuje się też tzw. trzynastkę.</t>
  </si>
  <si>
    <t>Przelicznik „brutto-netto” w zawodzie nauczyciela akademickiego jest nieco korzystniejszy niż w większości zawodów ze względu na 50-procentowy koszt uzyskania przychodu.</t>
  </si>
  <si>
    <t>Inflacja w grudniu 2023 (%)</t>
  </si>
  <si>
    <t>Ceny po 2023</t>
  </si>
  <si>
    <t>(c) dla 34,1% i 12,5% wzrostu wychodzi spadek 16,1%.</t>
  </si>
  <si>
    <t>Można sprawdzić samodzielnie, że przy tym wzorze, przykładowo:</t>
  </si>
  <si>
    <t>Wysokość min. wynagr. zasadniczych</t>
  </si>
  <si>
    <t>https://isap.sejm.gov.pl/isap.nsf/DocDetails.xsp?id=WDU20180001668</t>
  </si>
  <si>
    <t>(art. 137)</t>
  </si>
  <si>
    <t>https://isap.sejm.gov.pl/isap.nsf/DocDetails.xsp?id=WDU20240000235</t>
  </si>
  <si>
    <t>Wysokość inflacji</t>
  </si>
  <si>
    <t>Stanowisko/tytuł</t>
  </si>
  <si>
    <t>(c) spadek = 1 - (1 + 46%) / (1 + 42,4%) = 1 - 146% / 142,4% =  1 - ok. 102,5% = ok. -2,5%</t>
  </si>
  <si>
    <t>(c) dla 42,4% inflacji i 46,0% wzrostu wychodzi spadek -2,5%, czyli wzrost 2,5%.</t>
  </si>
  <si>
    <t>Poniższe dane przedstawiają realną zmianę minimalnych wynagrodzeń zasadniczych nauczycieli akademickich między październikiem 2018 r. a styczniem 2023 r.</t>
  </si>
  <si>
    <t>Poniższe dane przedstawiają realną zmianę minimalnych wynagrodzeń zasadniczych nauczycieli akademickich między październikiem 2018 r. a styczniem 2024 r.</t>
  </si>
  <si>
    <t>https://businessinsider.com.pl/twoje-pieniadze/srednia-placa-w-polsce-w-2018-r-srednia-krajowa-a-mediana-plac-wg-gus/6b0jqqq</t>
  </si>
  <si>
    <t>Okres</t>
  </si>
  <si>
    <t>Październik 2018 r.</t>
  </si>
  <si>
    <t>Październik 2020 r.</t>
  </si>
  <si>
    <t>Październik 2022 r.</t>
  </si>
  <si>
    <t>Mediana płac w gospodarce narodowej</t>
  </si>
  <si>
    <t>https://www.bankier.pl/wiadomosc/Mediana-plac-w-Polsce-pazdziernik-2020-r-8228548.html</t>
  </si>
  <si>
    <t>https://www.bankier.pl/wiadomosc/Raport-GUS-o-wynagrodzeniach-w-Polsce-4200-zl-na-reke-8627824.html</t>
  </si>
  <si>
    <t>Średnia płaca w sektorze przedsiębiorstw</t>
  </si>
  <si>
    <t>Inflacja od grudnia 2018 r. (procent składany)</t>
  </si>
  <si>
    <t>Grudzień 2018 r.</t>
  </si>
  <si>
    <t>Grudzień 2020 r.</t>
  </si>
  <si>
    <t>Grudzień 2022 r.</t>
  </si>
  <si>
    <t>Inflacja</t>
  </si>
  <si>
    <t>Zob. pozostałe zakładki w niniejszym pliku</t>
  </si>
  <si>
    <t>Grudzień 2023 r.</t>
  </si>
  <si>
    <t>Mediana X 2018</t>
  </si>
  <si>
    <t>Mediana X 2020</t>
  </si>
  <si>
    <t>Mediana X 2022</t>
  </si>
  <si>
    <t>Średnia XII 2023</t>
  </si>
  <si>
    <t>Średnia XII 2018</t>
  </si>
  <si>
    <r>
      <t xml:space="preserve">Nominalny wzrost wynagrodzeń stanowiących </t>
    </r>
    <r>
      <rPr>
        <b/>
        <u/>
        <sz val="11"/>
        <color rgb="FF0070C0"/>
        <rFont val="Calibri"/>
        <family val="2"/>
        <charset val="238"/>
        <scheme val="minor"/>
      </rPr>
      <t>medianę</t>
    </r>
    <r>
      <rPr>
        <b/>
        <sz val="11"/>
        <color rgb="FF0070C0"/>
        <rFont val="Calibri"/>
        <family val="2"/>
        <scheme val="minor"/>
      </rPr>
      <t xml:space="preserve"> między październikiem 2018 i 2022 r. (w zł)</t>
    </r>
  </si>
  <si>
    <r>
      <t xml:space="preserve">Nominalny wzrost wynagrodzeń stanowiących </t>
    </r>
    <r>
      <rPr>
        <b/>
        <u/>
        <sz val="11"/>
        <color rgb="FF0070C0"/>
        <rFont val="Calibri"/>
        <family val="2"/>
        <charset val="238"/>
        <scheme val="minor"/>
      </rPr>
      <t>średnią</t>
    </r>
    <r>
      <rPr>
        <b/>
        <sz val="11"/>
        <color rgb="FF0070C0"/>
        <rFont val="Calibri"/>
        <family val="2"/>
        <scheme val="minor"/>
      </rPr>
      <t xml:space="preserve"> między grudniem 2018 i 2023 r. (w zł)</t>
    </r>
  </si>
  <si>
    <t>Inflacja między grudniem 2018
i 2023 r. (procent składany)</t>
  </si>
  <si>
    <t>Inflacja między grudniem 2018
i 2022 r. (procent składany)</t>
  </si>
  <si>
    <t>Realna zmiana minimalnych wynagrodzeń zasadniczych na uczelniach od października 2018 do stycznia 2024 r.</t>
  </si>
  <si>
    <t>(zob. sąsiednią zakładkę)</t>
  </si>
  <si>
    <t>https://stat.gov.pl/sygnalne/komunikaty-i-obwieszczenia/lista-komunikatow-i-obwieszczen/obwieszczenie-w-sprawie-przecietnego-miesiecznego-wynagrodzenia-w-sektorze-przedsiebiorstw-w-grudniu-2018-roku,56,61.html</t>
  </si>
  <si>
    <t>https://stat.gov.pl/sygnalne/komunikaty-i-obwieszczenia/lista-komunikatow-i-obwieszczen/obwieszczenie-w-sprawie-przecietnego-miesiecznego-wynagrodzenia-w-sektorze-przedsiebiorstw-w-grudniu-2023-roku,56,122.html</t>
  </si>
  <si>
    <t>Poniższe dane porównują realną zmianę min. wynagrodzeń zasadniczych nauczycieli akademickich z realną zmianą mediany płac w gospodarce narodowej i średniej płacy w sektorze przedsiębiorstw (zatrudniających powyżej 9 osób).</t>
  </si>
  <si>
    <t>Realna zmiana wynagrodzenia*
od grudnia 2018 do stycznia 2023 r.</t>
  </si>
  <si>
    <t>Realna zmiana wynagrodzenia*
od grudnia 2018 do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</si>
</sst>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164" formatCode="0.0%"/>
    <numFmt numFmtId="165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u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3" fillId="0" borderId="0" xfId="1"/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6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3" borderId="4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0" xfId="0" applyFill="1"/>
    <xf numFmtId="0" fontId="0" fillId="3" borderId="6" xfId="0" applyFill="1" applyBorder="1"/>
    <xf numFmtId="0" fontId="0" fillId="3" borderId="2" xfId="0" applyFill="1" applyBorder="1"/>
    <xf numFmtId="0" fontId="0" fillId="3" borderId="9" xfId="0" applyFill="1" applyBorder="1"/>
    <xf numFmtId="0" fontId="0" fillId="2" borderId="3" xfId="0" applyFill="1" applyBorder="1"/>
    <xf numFmtId="0" fontId="0" fillId="2" borderId="0" xfId="0" applyFill="1"/>
    <xf numFmtId="0" fontId="8" fillId="2" borderId="0" xfId="0" applyFont="1" applyFill="1"/>
    <xf numFmtId="0" fontId="0" fillId="3" borderId="3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8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9" xfId="0" applyFill="1" applyBorder="1"/>
    <xf numFmtId="0" fontId="9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3" fillId="0" borderId="0" xfId="1" applyFill="1"/>
    <xf numFmtId="0" fontId="0" fillId="3" borderId="7" xfId="0" applyFill="1" applyBorder="1"/>
    <xf numFmtId="165" fontId="0" fillId="0" borderId="0" xfId="0" applyNumberFormat="1"/>
    <xf numFmtId="9" fontId="0" fillId="0" borderId="0" xfId="0" applyNumberFormat="1"/>
    <xf numFmtId="0" fontId="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ey.pl/gospodarka/gus-odkryl-karty-sa-najnowsze-dane-o-inflacji-w-polsce-6852231689153440a.html" TargetMode="External"/><Relationship Id="rId2" Type="http://schemas.openxmlformats.org/officeDocument/2006/relationships/hyperlink" Target="https://serwisy.gazetaprawna.pl/edukacja/artykuly/1168272,ustawa-gowina-podwyzki-dla-pracownikow-uczelni.html" TargetMode="External"/><Relationship Id="rId1" Type="http://schemas.openxmlformats.org/officeDocument/2006/relationships/hyperlink" Target="https://twitter.com/MEIN_GOV_PL/status/1611030698940416003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sap.sejm.gov.pl/isap.nsf/DocDetails.xsp?id=WDU20240000235" TargetMode="External"/><Relationship Id="rId2" Type="http://schemas.openxmlformats.org/officeDocument/2006/relationships/hyperlink" Target="https://isap.sejm.gov.pl/isap.nsf/DocDetails.xsp?id=WDU20180001668" TargetMode="External"/><Relationship Id="rId1" Type="http://schemas.openxmlformats.org/officeDocument/2006/relationships/hyperlink" Target="https://twitter.com/MEIN_GOV_PL/status/1611030698940416003" TargetMode="External"/><Relationship Id="rId5" Type="http://schemas.openxmlformats.org/officeDocument/2006/relationships/hyperlink" Target="https://twitter.com/MEIN_GOV_PL/status/1611030698940416003" TargetMode="External"/><Relationship Id="rId4" Type="http://schemas.openxmlformats.org/officeDocument/2006/relationships/hyperlink" Target="https://twitter.com/MEIN_GOV_PL/status/161103069894041600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nkier.pl/wiadomosc/Raport-GUS-o-wynagrodzeniach-w-Polsce-4200-zl-na-reke-8627824.html" TargetMode="External"/><Relationship Id="rId2" Type="http://schemas.openxmlformats.org/officeDocument/2006/relationships/hyperlink" Target="https://www.bankier.pl/wiadomosc/Mediana-plac-w-Polsce-pazdziernik-2020-r-8228548.html" TargetMode="External"/><Relationship Id="rId1" Type="http://schemas.openxmlformats.org/officeDocument/2006/relationships/hyperlink" Target="https://businessinsider.com.pl/twoje-pieniadze/srednia-placa-w-polsce-w-2018-r-srednia-krajowa-a-mediana-plac-wg-gus/6b0jqqq" TargetMode="External"/><Relationship Id="rId4" Type="http://schemas.openxmlformats.org/officeDocument/2006/relationships/hyperlink" Target="https://stat.gov.pl/sygnalne/komunikaty-i-obwieszczenia/lista-komunikatow-i-obwieszczen/obwieszczenie-w-sprawie-przecietnego-miesiecznego-wynagrodzenia-w-sektorze-przedsiebiorstw-w-grudniu-2023-roku,56,1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C21" sqref="C21"/>
    </sheetView>
  </sheetViews>
  <sheetFormatPr defaultRowHeight="14.4" x14ac:dyDescent="0.3"/>
  <cols>
    <col min="1" max="1" width="20.88671875" customWidth="1"/>
    <col min="2" max="2" width="34.44140625" customWidth="1"/>
    <col min="3" max="3" width="33.6640625" customWidth="1"/>
    <col min="4" max="4" width="36.33203125" customWidth="1"/>
    <col min="5" max="5" width="33.88671875" customWidth="1"/>
    <col min="6" max="6" width="46.6640625" customWidth="1"/>
    <col min="8" max="8" width="22.44140625" bestFit="1" customWidth="1"/>
  </cols>
  <sheetData>
    <row r="1" spans="1:8" x14ac:dyDescent="0.3">
      <c r="A1" t="s">
        <v>56</v>
      </c>
    </row>
    <row r="3" spans="1:8" ht="40.5" customHeight="1" x14ac:dyDescent="0.3">
      <c r="A3" s="6" t="s">
        <v>53</v>
      </c>
      <c r="B3" s="6" t="s">
        <v>21</v>
      </c>
      <c r="C3" s="6" t="s">
        <v>22</v>
      </c>
      <c r="F3" s="5" t="s">
        <v>12</v>
      </c>
    </row>
    <row r="4" spans="1:8" x14ac:dyDescent="0.3">
      <c r="A4" s="7" t="s">
        <v>0</v>
      </c>
      <c r="B4" s="8">
        <v>6410</v>
      </c>
      <c r="C4" s="8">
        <v>7210</v>
      </c>
    </row>
    <row r="5" spans="1:8" x14ac:dyDescent="0.3">
      <c r="A5" s="7" t="s">
        <v>1</v>
      </c>
      <c r="B5" s="8">
        <v>5320</v>
      </c>
      <c r="C5" s="8">
        <v>5985</v>
      </c>
      <c r="F5" s="3" t="s">
        <v>9</v>
      </c>
    </row>
    <row r="6" spans="1:8" x14ac:dyDescent="0.3">
      <c r="A6" s="7" t="s">
        <v>2</v>
      </c>
      <c r="B6" s="8">
        <v>4680</v>
      </c>
      <c r="C6" s="8">
        <v>5265</v>
      </c>
      <c r="F6" s="3" t="s">
        <v>11</v>
      </c>
    </row>
    <row r="7" spans="1:8" ht="15.75" customHeight="1" x14ac:dyDescent="0.3">
      <c r="A7" s="7" t="s">
        <v>3</v>
      </c>
      <c r="B7" s="8">
        <v>3205</v>
      </c>
      <c r="C7" s="8">
        <v>3605</v>
      </c>
      <c r="F7" s="3" t="s">
        <v>14</v>
      </c>
    </row>
    <row r="8" spans="1:8" x14ac:dyDescent="0.3">
      <c r="A8" s="1"/>
      <c r="B8" s="1"/>
      <c r="C8" s="1"/>
      <c r="D8" s="2"/>
      <c r="E8" s="4"/>
      <c r="F8" s="3" t="s">
        <v>8</v>
      </c>
    </row>
    <row r="9" spans="1:8" ht="42.75" customHeight="1" x14ac:dyDescent="0.3">
      <c r="A9" s="6" t="s">
        <v>53</v>
      </c>
      <c r="B9" s="9" t="s">
        <v>19</v>
      </c>
      <c r="C9" s="32" t="s">
        <v>20</v>
      </c>
      <c r="D9" s="10" t="s">
        <v>88</v>
      </c>
    </row>
    <row r="10" spans="1:8" x14ac:dyDescent="0.3">
      <c r="A10" s="7" t="s">
        <v>0</v>
      </c>
      <c r="B10" s="11">
        <v>0.125</v>
      </c>
      <c r="C10" s="33">
        <v>0.34100000000000003</v>
      </c>
      <c r="D10" s="12">
        <f>-(1-(1+B10)/(1+C10))</f>
        <v>-0.16107382550335569</v>
      </c>
      <c r="F10" s="24" t="s">
        <v>10</v>
      </c>
      <c r="G10" s="20"/>
      <c r="H10" s="27"/>
    </row>
    <row r="11" spans="1:8" x14ac:dyDescent="0.3">
      <c r="A11" s="7" t="s">
        <v>1</v>
      </c>
      <c r="B11" s="11">
        <v>0.125</v>
      </c>
      <c r="C11" s="33">
        <v>0.34100000000000003</v>
      </c>
      <c r="D11" s="12">
        <f>-(1-(1+B11)/(1+C11))</f>
        <v>-0.16107382550335569</v>
      </c>
      <c r="F11" s="25"/>
      <c r="G11" s="21"/>
      <c r="H11" s="28"/>
    </row>
    <row r="12" spans="1:8" x14ac:dyDescent="0.3">
      <c r="A12" s="7" t="s">
        <v>2</v>
      </c>
      <c r="B12" s="11">
        <v>0.125</v>
      </c>
      <c r="C12" s="33">
        <v>0.34100000000000003</v>
      </c>
      <c r="D12" s="12">
        <f>-(1-(1+B12)/(1+C12))</f>
        <v>-0.16107382550335569</v>
      </c>
      <c r="F12" s="25"/>
      <c r="G12" s="21"/>
      <c r="H12" s="28"/>
    </row>
    <row r="13" spans="1:8" ht="15" customHeight="1" x14ac:dyDescent="0.3">
      <c r="A13" s="7" t="s">
        <v>3</v>
      </c>
      <c r="B13" s="11">
        <v>0.125</v>
      </c>
      <c r="C13" s="33">
        <v>0.34100000000000003</v>
      </c>
      <c r="D13" s="12">
        <f>-(1-(1+B13)/(1+C13))</f>
        <v>-0.16107382550335569</v>
      </c>
      <c r="F13" s="26" t="s">
        <v>25</v>
      </c>
      <c r="G13" s="22">
        <v>100</v>
      </c>
      <c r="H13" s="28"/>
    </row>
    <row r="14" spans="1:8" x14ac:dyDescent="0.3">
      <c r="F14" s="25" t="s">
        <v>15</v>
      </c>
      <c r="G14" s="21">
        <v>3.4</v>
      </c>
      <c r="H14" s="28"/>
    </row>
    <row r="15" spans="1:8" x14ac:dyDescent="0.3">
      <c r="B15" t="s">
        <v>23</v>
      </c>
      <c r="D15" s="13" t="s">
        <v>27</v>
      </c>
      <c r="E15" s="23"/>
      <c r="F15" s="25" t="s">
        <v>4</v>
      </c>
      <c r="G15" s="21">
        <v>103.4</v>
      </c>
      <c r="H15" s="28"/>
    </row>
    <row r="16" spans="1:8" x14ac:dyDescent="0.3">
      <c r="B16" t="s">
        <v>24</v>
      </c>
      <c r="D16" s="14"/>
      <c r="E16" s="16"/>
      <c r="F16" s="25" t="s">
        <v>16</v>
      </c>
      <c r="G16" s="21">
        <v>2.4</v>
      </c>
      <c r="H16" s="28"/>
    </row>
    <row r="17" spans="4:8" x14ac:dyDescent="0.3">
      <c r="D17" s="14" t="s">
        <v>47</v>
      </c>
      <c r="E17" s="16"/>
      <c r="F17" s="25" t="s">
        <v>5</v>
      </c>
      <c r="G17" s="21">
        <f>G15+(G15*G16/100)</f>
        <v>105.88160000000001</v>
      </c>
      <c r="H17" s="28"/>
    </row>
    <row r="18" spans="4:8" x14ac:dyDescent="0.3">
      <c r="D18" s="14" t="s">
        <v>28</v>
      </c>
      <c r="E18" s="16"/>
      <c r="F18" s="25" t="s">
        <v>17</v>
      </c>
      <c r="G18" s="21">
        <v>8.6</v>
      </c>
      <c r="H18" s="28"/>
    </row>
    <row r="19" spans="4:8" x14ac:dyDescent="0.3">
      <c r="D19" s="14" t="s">
        <v>29</v>
      </c>
      <c r="E19" s="16"/>
      <c r="F19" s="25" t="s">
        <v>6</v>
      </c>
      <c r="G19" s="21">
        <f>G17+(G17*G18/100)</f>
        <v>114.9874176</v>
      </c>
      <c r="H19" s="28"/>
    </row>
    <row r="20" spans="4:8" x14ac:dyDescent="0.3">
      <c r="D20" s="14" t="s">
        <v>46</v>
      </c>
      <c r="E20" s="16"/>
      <c r="F20" s="25" t="s">
        <v>18</v>
      </c>
      <c r="G20" s="21">
        <v>16.600000000000001</v>
      </c>
      <c r="H20" s="28"/>
    </row>
    <row r="21" spans="4:8" x14ac:dyDescent="0.3">
      <c r="D21" s="14"/>
      <c r="E21" s="16"/>
      <c r="F21" s="26" t="s">
        <v>7</v>
      </c>
      <c r="G21" s="22">
        <f>G19+(G19*G20/100)</f>
        <v>134.0753289216</v>
      </c>
      <c r="H21" s="28"/>
    </row>
    <row r="22" spans="4:8" x14ac:dyDescent="0.3">
      <c r="D22" s="14"/>
      <c r="E22" s="16"/>
      <c r="F22" s="25"/>
      <c r="G22" s="21"/>
      <c r="H22" s="28"/>
    </row>
    <row r="23" spans="4:8" x14ac:dyDescent="0.3">
      <c r="D23" s="14" t="s">
        <v>30</v>
      </c>
      <c r="E23" s="16"/>
      <c r="F23" s="29" t="s">
        <v>13</v>
      </c>
      <c r="G23" s="30"/>
      <c r="H23" s="31"/>
    </row>
    <row r="24" spans="4:8" x14ac:dyDescent="0.3">
      <c r="D24" s="14" t="s">
        <v>31</v>
      </c>
      <c r="E24" s="16"/>
      <c r="F24" s="15"/>
    </row>
    <row r="25" spans="4:8" x14ac:dyDescent="0.3">
      <c r="D25" s="17" t="s">
        <v>32</v>
      </c>
      <c r="E25" s="18"/>
      <c r="F25" s="19"/>
    </row>
  </sheetData>
  <hyperlinks>
    <hyperlink ref="F5" r:id="rId1" xr:uid="{4FED98AE-2007-417D-A053-BBC5D842E592}"/>
    <hyperlink ref="F6" r:id="rId2" xr:uid="{25F1355D-9E84-4CA5-B60C-4EF2D08E6A9B}"/>
    <hyperlink ref="F8" r:id="rId3" xr:uid="{9D4202A5-8736-4D56-824F-419716D60A2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AC05-B1B8-438C-9559-BAD641DD2250}">
  <dimension ref="A1:H29"/>
  <sheetViews>
    <sheetView workbookViewId="0">
      <selection activeCell="B7" sqref="B7"/>
    </sheetView>
  </sheetViews>
  <sheetFormatPr defaultRowHeight="14.4" x14ac:dyDescent="0.3"/>
  <cols>
    <col min="1" max="1" width="20.88671875" customWidth="1"/>
    <col min="2" max="2" width="40.88671875" customWidth="1"/>
    <col min="3" max="3" width="33.6640625" customWidth="1"/>
    <col min="4" max="4" width="36.33203125" customWidth="1"/>
    <col min="6" max="6" width="31" customWidth="1"/>
    <col min="7" max="7" width="62.21875" customWidth="1"/>
  </cols>
  <sheetData>
    <row r="1" spans="1:8" x14ac:dyDescent="0.3">
      <c r="A1" t="s">
        <v>57</v>
      </c>
    </row>
    <row r="3" spans="1:8" ht="28.8" x14ac:dyDescent="0.3">
      <c r="A3" s="6" t="s">
        <v>34</v>
      </c>
      <c r="B3" s="6" t="s">
        <v>21</v>
      </c>
      <c r="C3" s="6" t="s">
        <v>33</v>
      </c>
      <c r="F3" s="5" t="s">
        <v>12</v>
      </c>
    </row>
    <row r="4" spans="1:8" x14ac:dyDescent="0.3">
      <c r="A4" s="7" t="s">
        <v>35</v>
      </c>
      <c r="B4" s="8">
        <v>6410</v>
      </c>
      <c r="C4" s="8">
        <v>9370</v>
      </c>
    </row>
    <row r="5" spans="1:8" x14ac:dyDescent="0.3">
      <c r="A5" s="7" t="s">
        <v>1</v>
      </c>
      <c r="B5" s="8">
        <v>5320</v>
      </c>
      <c r="C5" s="8">
        <v>7777</v>
      </c>
      <c r="D5" t="s">
        <v>36</v>
      </c>
      <c r="F5" t="s">
        <v>48</v>
      </c>
      <c r="G5" s="3" t="s">
        <v>49</v>
      </c>
      <c r="H5" t="s">
        <v>50</v>
      </c>
    </row>
    <row r="6" spans="1:8" x14ac:dyDescent="0.3">
      <c r="A6" s="7" t="s">
        <v>2</v>
      </c>
      <c r="B6" s="8">
        <v>4680</v>
      </c>
      <c r="C6" s="8">
        <v>6840</v>
      </c>
      <c r="D6" t="s">
        <v>37</v>
      </c>
      <c r="G6" s="3" t="s">
        <v>51</v>
      </c>
    </row>
    <row r="7" spans="1:8" x14ac:dyDescent="0.3">
      <c r="A7" s="7" t="s">
        <v>3</v>
      </c>
      <c r="B7" s="8">
        <v>3205</v>
      </c>
      <c r="C7" s="8">
        <v>4685</v>
      </c>
      <c r="D7" t="s">
        <v>38</v>
      </c>
      <c r="F7" t="s">
        <v>52</v>
      </c>
      <c r="G7" s="36" t="s">
        <v>14</v>
      </c>
    </row>
    <row r="8" spans="1:8" x14ac:dyDescent="0.3">
      <c r="A8" s="1"/>
      <c r="B8" s="1"/>
      <c r="C8" s="1"/>
      <c r="D8" s="2"/>
    </row>
    <row r="9" spans="1:8" ht="43.2" x14ac:dyDescent="0.3">
      <c r="B9" s="9" t="s">
        <v>39</v>
      </c>
      <c r="C9" s="11">
        <v>0.46</v>
      </c>
    </row>
    <row r="10" spans="1:8" ht="28.8" x14ac:dyDescent="0.3">
      <c r="B10" s="32" t="s">
        <v>40</v>
      </c>
      <c r="C10" s="33">
        <v>0.42399999999999999</v>
      </c>
    </row>
    <row r="11" spans="1:8" ht="28.8" x14ac:dyDescent="0.3">
      <c r="B11" s="10" t="s">
        <v>89</v>
      </c>
      <c r="C11" s="12">
        <f>-(1-(1+C9)/(1+C10))</f>
        <v>2.5280898876404612E-2</v>
      </c>
    </row>
    <row r="13" spans="1:8" x14ac:dyDescent="0.3">
      <c r="A13" t="s">
        <v>43</v>
      </c>
    </row>
    <row r="14" spans="1:8" x14ac:dyDescent="0.3">
      <c r="A14" t="s">
        <v>42</v>
      </c>
    </row>
    <row r="16" spans="1:8" x14ac:dyDescent="0.3">
      <c r="B16" s="13" t="s">
        <v>27</v>
      </c>
      <c r="C16" s="37"/>
      <c r="F16" s="24" t="s">
        <v>10</v>
      </c>
      <c r="G16" s="27"/>
    </row>
    <row r="17" spans="2:7" x14ac:dyDescent="0.3">
      <c r="B17" s="14"/>
      <c r="C17" s="15"/>
      <c r="F17" s="25"/>
      <c r="G17" s="28"/>
    </row>
    <row r="18" spans="2:7" x14ac:dyDescent="0.3">
      <c r="B18" s="14" t="s">
        <v>47</v>
      </c>
      <c r="C18" s="15"/>
      <c r="F18" s="25"/>
      <c r="G18" s="28"/>
    </row>
    <row r="19" spans="2:7" x14ac:dyDescent="0.3">
      <c r="B19" s="14" t="s">
        <v>28</v>
      </c>
      <c r="C19" s="15"/>
      <c r="F19" s="34" t="s">
        <v>25</v>
      </c>
      <c r="G19" s="40">
        <v>100</v>
      </c>
    </row>
    <row r="20" spans="2:7" x14ac:dyDescent="0.3">
      <c r="B20" s="14" t="s">
        <v>29</v>
      </c>
      <c r="C20" s="15"/>
      <c r="F20" s="25" t="s">
        <v>15</v>
      </c>
      <c r="G20" s="41">
        <v>3.4</v>
      </c>
    </row>
    <row r="21" spans="2:7" x14ac:dyDescent="0.3">
      <c r="B21" s="14" t="s">
        <v>55</v>
      </c>
      <c r="C21" s="15"/>
      <c r="F21" s="25" t="s">
        <v>4</v>
      </c>
      <c r="G21" s="41">
        <v>103.4</v>
      </c>
    </row>
    <row r="22" spans="2:7" x14ac:dyDescent="0.3">
      <c r="B22" s="14"/>
      <c r="C22" s="15"/>
      <c r="F22" s="25" t="s">
        <v>16</v>
      </c>
      <c r="G22" s="41">
        <v>2.4</v>
      </c>
    </row>
    <row r="23" spans="2:7" x14ac:dyDescent="0.3">
      <c r="B23" s="14"/>
      <c r="C23" s="15"/>
      <c r="F23" s="25" t="s">
        <v>5</v>
      </c>
      <c r="G23" s="41">
        <f>G21+(G21*G22/100)</f>
        <v>105.88160000000001</v>
      </c>
    </row>
    <row r="24" spans="2:7" x14ac:dyDescent="0.3">
      <c r="B24" s="14" t="s">
        <v>30</v>
      </c>
      <c r="C24" s="15"/>
      <c r="F24" s="25" t="s">
        <v>17</v>
      </c>
      <c r="G24" s="41">
        <v>8.6</v>
      </c>
    </row>
    <row r="25" spans="2:7" x14ac:dyDescent="0.3">
      <c r="B25" s="14" t="s">
        <v>31</v>
      </c>
      <c r="C25" s="15"/>
      <c r="F25" s="25" t="s">
        <v>6</v>
      </c>
      <c r="G25" s="41">
        <f>G23+(G23*G24/100)</f>
        <v>114.9874176</v>
      </c>
    </row>
    <row r="26" spans="2:7" x14ac:dyDescent="0.3">
      <c r="B26" s="17" t="s">
        <v>54</v>
      </c>
      <c r="C26" s="19"/>
      <c r="F26" s="25" t="s">
        <v>18</v>
      </c>
      <c r="G26" s="41">
        <v>16.600000000000001</v>
      </c>
    </row>
    <row r="27" spans="2:7" x14ac:dyDescent="0.3">
      <c r="F27" s="25" t="s">
        <v>7</v>
      </c>
      <c r="G27" s="41">
        <f>G25+(G25*G26/100)</f>
        <v>134.0753289216</v>
      </c>
    </row>
    <row r="28" spans="2:7" x14ac:dyDescent="0.3">
      <c r="F28" s="25" t="s">
        <v>44</v>
      </c>
      <c r="G28" s="41">
        <v>6.2</v>
      </c>
    </row>
    <row r="29" spans="2:7" x14ac:dyDescent="0.3">
      <c r="F29" s="35" t="s">
        <v>45</v>
      </c>
      <c r="G29" s="42">
        <f>G27+(G27*G28/100)</f>
        <v>142.3879993147392</v>
      </c>
    </row>
  </sheetData>
  <hyperlinks>
    <hyperlink ref="F8" r:id="rId1" display="https://twitter.com/MEIN_GOV_PL/status/1611030698940416003" xr:uid="{4F59F5E6-AD15-4688-9B4B-B36AA3BFE01F}"/>
    <hyperlink ref="G5" r:id="rId2" xr:uid="{2B7A71AB-D857-49AE-97F9-21E195AA9CE6}"/>
    <hyperlink ref="G6" r:id="rId3" xr:uid="{F8082B87-0348-412B-8129-42E621FDB87C}"/>
    <hyperlink ref="F9:G9" r:id="rId4" display="https://twitter.com/MEIN_GOV_PL/status/1611030698940416003" xr:uid="{19C0823C-72DE-46E5-A237-9313E8D7848C}"/>
    <hyperlink ref="F11:G11" r:id="rId5" display="https://twitter.com/MEIN_GOV_PL/status/1611030698940416003" xr:uid="{0CE0AB86-823A-4204-B729-75B5B774A33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363A-1EEF-4FCD-ACF6-8A49B8BDA829}">
  <dimension ref="A1:J26"/>
  <sheetViews>
    <sheetView tabSelected="1" topLeftCell="A7" workbookViewId="0">
      <selection activeCell="H14" sqref="H14"/>
    </sheetView>
  </sheetViews>
  <sheetFormatPr defaultRowHeight="14.4" x14ac:dyDescent="0.3"/>
  <cols>
    <col min="3" max="3" width="33.44140625" bestFit="1" customWidth="1"/>
    <col min="4" max="4" width="8.77734375" customWidth="1"/>
    <col min="5" max="5" width="31.109375" customWidth="1"/>
    <col min="6" max="6" width="35.88671875" bestFit="1" customWidth="1"/>
    <col min="9" max="9" width="14.109375" bestFit="1" customWidth="1"/>
  </cols>
  <sheetData>
    <row r="1" spans="1:10" x14ac:dyDescent="0.3">
      <c r="A1" t="s">
        <v>87</v>
      </c>
    </row>
    <row r="4" spans="1:10" x14ac:dyDescent="0.3">
      <c r="I4" s="5" t="s">
        <v>12</v>
      </c>
    </row>
    <row r="5" spans="1:10" x14ac:dyDescent="0.3">
      <c r="A5" s="5" t="s">
        <v>59</v>
      </c>
      <c r="C5" s="5" t="s">
        <v>63</v>
      </c>
    </row>
    <row r="6" spans="1:10" x14ac:dyDescent="0.3">
      <c r="A6" t="s">
        <v>60</v>
      </c>
      <c r="C6" s="38">
        <v>4094.98</v>
      </c>
      <c r="I6" t="s">
        <v>74</v>
      </c>
      <c r="J6" s="3" t="s">
        <v>58</v>
      </c>
    </row>
    <row r="7" spans="1:10" x14ac:dyDescent="0.3">
      <c r="A7" t="s">
        <v>61</v>
      </c>
      <c r="C7" s="38">
        <v>4702.66</v>
      </c>
      <c r="I7" t="s">
        <v>75</v>
      </c>
      <c r="J7" s="3" t="s">
        <v>64</v>
      </c>
    </row>
    <row r="8" spans="1:10" x14ac:dyDescent="0.3">
      <c r="A8" t="s">
        <v>62</v>
      </c>
      <c r="C8" s="38">
        <v>5701.62</v>
      </c>
      <c r="I8" t="s">
        <v>76</v>
      </c>
      <c r="J8" s="3" t="s">
        <v>65</v>
      </c>
    </row>
    <row r="9" spans="1:10" x14ac:dyDescent="0.3">
      <c r="C9" s="38"/>
      <c r="J9" s="3"/>
    </row>
    <row r="10" spans="1:10" x14ac:dyDescent="0.3">
      <c r="C10" s="38"/>
      <c r="F10" s="5" t="s">
        <v>66</v>
      </c>
      <c r="J10" s="3"/>
    </row>
    <row r="11" spans="1:10" x14ac:dyDescent="0.3">
      <c r="A11" t="s">
        <v>68</v>
      </c>
      <c r="C11" s="38"/>
      <c r="F11" s="38">
        <v>5274.95</v>
      </c>
      <c r="I11" t="s">
        <v>78</v>
      </c>
      <c r="J11" s="3" t="s">
        <v>85</v>
      </c>
    </row>
    <row r="12" spans="1:10" x14ac:dyDescent="0.3">
      <c r="A12" t="s">
        <v>73</v>
      </c>
      <c r="C12" s="38"/>
      <c r="F12" s="38">
        <v>8032.96</v>
      </c>
      <c r="I12" t="s">
        <v>77</v>
      </c>
      <c r="J12" s="3" t="s">
        <v>86</v>
      </c>
    </row>
    <row r="14" spans="1:10" x14ac:dyDescent="0.3">
      <c r="C14" s="5" t="s">
        <v>67</v>
      </c>
    </row>
    <row r="15" spans="1:10" x14ac:dyDescent="0.3">
      <c r="A15" t="s">
        <v>68</v>
      </c>
      <c r="C15" s="39">
        <v>0</v>
      </c>
      <c r="I15" t="s">
        <v>71</v>
      </c>
      <c r="J15" t="s">
        <v>72</v>
      </c>
    </row>
    <row r="16" spans="1:10" x14ac:dyDescent="0.3">
      <c r="A16" t="s">
        <v>69</v>
      </c>
      <c r="C16" s="4">
        <v>5.8999999999999997E-2</v>
      </c>
    </row>
    <row r="17" spans="1:6" x14ac:dyDescent="0.3">
      <c r="A17" t="s">
        <v>70</v>
      </c>
      <c r="C17" s="4">
        <v>0.34100000000000003</v>
      </c>
    </row>
    <row r="18" spans="1:6" x14ac:dyDescent="0.3">
      <c r="A18" t="s">
        <v>73</v>
      </c>
      <c r="C18" s="4">
        <v>0.42399999999999999</v>
      </c>
    </row>
    <row r="20" spans="1:6" ht="43.2" x14ac:dyDescent="0.3">
      <c r="C20" s="43" t="s">
        <v>79</v>
      </c>
      <c r="D20" s="44">
        <f>(C8-C6)/C6</f>
        <v>0.39234379655089885</v>
      </c>
      <c r="E20" s="43" t="s">
        <v>80</v>
      </c>
      <c r="F20" s="44">
        <f>(F12-F11)/F11</f>
        <v>0.52285045355880155</v>
      </c>
    </row>
    <row r="21" spans="1:6" ht="28.8" x14ac:dyDescent="0.3">
      <c r="C21" s="45" t="s">
        <v>82</v>
      </c>
      <c r="D21" s="46">
        <v>0.34100000000000003</v>
      </c>
      <c r="E21" s="45" t="s">
        <v>81</v>
      </c>
      <c r="F21" s="46">
        <v>0.42399999999999999</v>
      </c>
    </row>
    <row r="22" spans="1:6" ht="28.8" x14ac:dyDescent="0.3">
      <c r="C22" s="47" t="s">
        <v>26</v>
      </c>
      <c r="D22" s="48">
        <f>-(1-(1+D20)/(1+D21))</f>
        <v>3.8287693177404103E-2</v>
      </c>
      <c r="E22" s="47" t="s">
        <v>41</v>
      </c>
      <c r="F22" s="48">
        <f>-(1-(1+F20)/(1+F21))</f>
        <v>6.9417453341855229E-2</v>
      </c>
    </row>
    <row r="25" spans="1:6" x14ac:dyDescent="0.3">
      <c r="A25" s="5" t="s">
        <v>83</v>
      </c>
      <c r="B25" s="5"/>
      <c r="C25" s="5"/>
      <c r="D25" s="5"/>
      <c r="E25" s="5"/>
      <c r="F25" s="49">
        <v>2.5000000000000001E-2</v>
      </c>
    </row>
    <row r="26" spans="1:6" x14ac:dyDescent="0.3">
      <c r="A26" t="s">
        <v>84</v>
      </c>
    </row>
  </sheetData>
  <hyperlinks>
    <hyperlink ref="J6" r:id="rId1" xr:uid="{AE591C7C-8177-4AF4-84C3-62F3E649E44D}"/>
    <hyperlink ref="J7" r:id="rId2" xr:uid="{84F381C4-DE4F-49F3-BAD1-B629115B323A}"/>
    <hyperlink ref="J8" r:id="rId3" xr:uid="{92A6E667-1085-46B5-9932-A3E771038797}"/>
    <hyperlink ref="J12" r:id="rId4" xr:uid="{88BA9C4C-996B-4F2A-A5F6-1ECDDF2B88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Październik 2018 - styczeń 2023</vt:lpstr>
      <vt:lpstr>Październik 2018 - styczeń 2024</vt:lpstr>
      <vt:lpstr>Zmiany na ucz. vs w gospodarce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Lisek</dc:creator>
  <cp:lastModifiedBy>Stanisław Krawczyk</cp:lastModifiedBy>
  <dcterms:created xsi:type="dcterms:W3CDTF">2015-06-05T18:19:34Z</dcterms:created>
  <dcterms:modified xsi:type="dcterms:W3CDTF">2024-03-01T11:33:32Z</dcterms:modified>
</cp:coreProperties>
</file>